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mly\Dropbox\NLK\Lentävä kalusto\ASK21\Spinkit\"/>
    </mc:Choice>
  </mc:AlternateContent>
  <bookViews>
    <workbookView xWindow="0" yWindow="0" windowWidth="19200" windowHeight="6810"/>
  </bookViews>
  <sheets>
    <sheet name="Sheet1" sheetId="1" r:id="rId1"/>
  </sheets>
  <calcPr calcId="171027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K10" i="1"/>
  <c r="I10" i="1"/>
  <c r="M10" i="1" s="1"/>
  <c r="K7" i="1"/>
  <c r="I7" i="1"/>
  <c r="K5" i="1"/>
  <c r="K6" i="1"/>
  <c r="I6" i="1"/>
  <c r="I5" i="1"/>
  <c r="M6" i="1" l="1"/>
  <c r="M5" i="1"/>
  <c r="I9" i="1"/>
  <c r="I12" i="1" s="1"/>
  <c r="M7" i="1"/>
  <c r="M9" i="1" s="1"/>
  <c r="K9" i="1" l="1"/>
  <c r="M12" i="1"/>
  <c r="K12" i="1" s="1"/>
</calcChain>
</file>

<file path=xl/sharedStrings.xml><?xml version="1.0" encoding="utf-8"?>
<sst xmlns="http://schemas.openxmlformats.org/spreadsheetml/2006/main" count="64" uniqueCount="32">
  <si>
    <t>Mmax</t>
  </si>
  <si>
    <t>kg</t>
  </si>
  <si>
    <t>m0</t>
  </si>
  <si>
    <t>X0</t>
  </si>
  <si>
    <t>M0</t>
  </si>
  <si>
    <t>kgm</t>
  </si>
  <si>
    <t>m</t>
  </si>
  <si>
    <t>xp1</t>
  </si>
  <si>
    <t>Xp2</t>
  </si>
  <si>
    <t>mm</t>
  </si>
  <si>
    <t>Xkit</t>
  </si>
  <si>
    <t>eturaja</t>
  </si>
  <si>
    <t>takaraja</t>
  </si>
  <si>
    <t>alkava</t>
  </si>
  <si>
    <t>pysyvä</t>
  </si>
  <si>
    <t>pysyvä_max</t>
  </si>
  <si>
    <t>mp1</t>
  </si>
  <si>
    <t>mp2</t>
  </si>
  <si>
    <t>X</t>
  </si>
  <si>
    <t>M</t>
  </si>
  <si>
    <t>m-kit</t>
  </si>
  <si>
    <t>%</t>
  </si>
  <si>
    <t>Total</t>
  </si>
  <si>
    <t>Kit</t>
  </si>
  <si>
    <t>Norm.</t>
  </si>
  <si>
    <t>p1</t>
  </si>
  <si>
    <t>p2</t>
  </si>
  <si>
    <t>0</t>
  </si>
  <si>
    <t>kgmm</t>
  </si>
  <si>
    <t>OH-768 SPINKIT Laskuri</t>
  </si>
  <si>
    <t>allaoleviin vihreisiin soluihin syötetään kuormaustiedot</t>
  </si>
  <si>
    <t>Ylläolevat Total-solut antavat tiedot kokonaismassasta ja CG-asemasta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</si>
</sst>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NumberFormat="1" applyFill="1" applyBorder="1"/>
    <xf numFmtId="0" fontId="0" fillId="5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2" borderId="2" xfId="0" quotePrefix="1" applyFill="1" applyBorder="1"/>
    <xf numFmtId="164" fontId="0" fillId="2" borderId="1" xfId="0" applyNumberFormat="1" applyFill="1" applyBorder="1"/>
    <xf numFmtId="164" fontId="1" fillId="0" borderId="0" xfId="0" applyNumberFormat="1" applyFont="1"/>
    <xf numFmtId="0" fontId="2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workbookViewId="0">
      <selection activeCell="G17" sqref="G17"/>
    </sheetView>
  </sheetViews>
  <sheetFormatPr defaultRowHeight="15" x14ac:dyDescent="0.25"/>
  <cols>
    <col min="2" max="2" width="13.28515625" customWidth="1"/>
    <col min="3" max="3" width="9.140625" style="1"/>
    <col min="9" max="13" width="9.140625" style="2"/>
  </cols>
  <sheetData>
    <row r="1" spans="2:14" x14ac:dyDescent="0.25">
      <c r="B1" t="s">
        <v>29</v>
      </c>
    </row>
    <row r="2" spans="2:14" x14ac:dyDescent="0.25">
      <c r="B2" t="s">
        <v>30</v>
      </c>
    </row>
    <row r="4" spans="2:14" x14ac:dyDescent="0.25">
      <c r="H4" s="3"/>
      <c r="I4" s="10" t="s">
        <v>6</v>
      </c>
      <c r="J4" s="10"/>
      <c r="K4" s="10" t="s">
        <v>18</v>
      </c>
      <c r="L4" s="10"/>
      <c r="M4" s="10" t="s">
        <v>19</v>
      </c>
      <c r="N4" s="3"/>
    </row>
    <row r="5" spans="2:14" x14ac:dyDescent="0.25">
      <c r="B5" s="3" t="s">
        <v>16</v>
      </c>
      <c r="C5" s="4">
        <v>80</v>
      </c>
      <c r="D5" s="3" t="s">
        <v>1</v>
      </c>
      <c r="H5" s="9" t="s">
        <v>27</v>
      </c>
      <c r="I5" s="2">
        <f>C9</f>
        <v>395.7</v>
      </c>
      <c r="J5" s="2" t="s">
        <v>1</v>
      </c>
      <c r="K5" s="2">
        <f>C10*1000</f>
        <v>766</v>
      </c>
      <c r="L5" s="2" t="s">
        <v>9</v>
      </c>
      <c r="M5" s="2">
        <f>I5*K5</f>
        <v>303106.2</v>
      </c>
      <c r="N5" t="s">
        <v>28</v>
      </c>
    </row>
    <row r="6" spans="2:14" x14ac:dyDescent="0.25">
      <c r="B6" s="3" t="s">
        <v>17</v>
      </c>
      <c r="C6" s="4">
        <v>110</v>
      </c>
      <c r="D6" s="3" t="s">
        <v>1</v>
      </c>
      <c r="H6" s="3" t="s">
        <v>25</v>
      </c>
      <c r="I6" s="2">
        <f>C5</f>
        <v>80</v>
      </c>
      <c r="J6" s="2" t="s">
        <v>1</v>
      </c>
      <c r="K6" s="2">
        <f>C12</f>
        <v>-1250</v>
      </c>
      <c r="L6" s="2" t="s">
        <v>9</v>
      </c>
      <c r="M6" s="2">
        <f>I6*K6</f>
        <v>-100000</v>
      </c>
      <c r="N6" t="s">
        <v>28</v>
      </c>
    </row>
    <row r="7" spans="2:14" x14ac:dyDescent="0.25">
      <c r="B7" s="3" t="s">
        <v>20</v>
      </c>
      <c r="C7" s="4">
        <v>4</v>
      </c>
      <c r="D7" s="3" t="s">
        <v>1</v>
      </c>
      <c r="H7" s="3" t="s">
        <v>26</v>
      </c>
      <c r="I7" s="2">
        <f>C6</f>
        <v>110</v>
      </c>
      <c r="J7" s="2" t="s">
        <v>1</v>
      </c>
      <c r="K7" s="2">
        <f>C13</f>
        <v>80</v>
      </c>
      <c r="L7" s="2" t="s">
        <v>9</v>
      </c>
      <c r="M7" s="2">
        <f>I7*K7</f>
        <v>8800</v>
      </c>
      <c r="N7" t="s">
        <v>28</v>
      </c>
    </row>
    <row r="8" spans="2:14" x14ac:dyDescent="0.25">
      <c r="B8" s="3" t="s">
        <v>0</v>
      </c>
      <c r="C8" s="5">
        <v>600</v>
      </c>
      <c r="D8" s="3" t="s">
        <v>1</v>
      </c>
      <c r="H8" s="3"/>
      <c r="I8" s="10"/>
      <c r="J8" s="10"/>
      <c r="K8" s="10"/>
      <c r="L8" s="10"/>
      <c r="M8" s="10"/>
      <c r="N8" s="3"/>
    </row>
    <row r="9" spans="2:14" x14ac:dyDescent="0.25">
      <c r="B9" s="3" t="s">
        <v>2</v>
      </c>
      <c r="C9" s="5">
        <v>395.7</v>
      </c>
      <c r="D9" s="3" t="s">
        <v>1</v>
      </c>
      <c r="H9" s="3" t="s">
        <v>24</v>
      </c>
      <c r="I9" s="2">
        <f>SUM(I5:I8)</f>
        <v>585.70000000000005</v>
      </c>
      <c r="J9" s="2" t="s">
        <v>1</v>
      </c>
      <c r="K9" s="2">
        <f>M9/I9</f>
        <v>361.79989755847703</v>
      </c>
      <c r="L9" s="2" t="s">
        <v>9</v>
      </c>
      <c r="M9" s="2">
        <f>SUM(M5:M8)</f>
        <v>211906.2</v>
      </c>
      <c r="N9" t="s">
        <v>28</v>
      </c>
    </row>
    <row r="10" spans="2:14" x14ac:dyDescent="0.25">
      <c r="B10" s="3" t="s">
        <v>3</v>
      </c>
      <c r="C10" s="5">
        <v>0.76600000000000001</v>
      </c>
      <c r="D10" s="3" t="s">
        <v>6</v>
      </c>
      <c r="H10" s="3" t="s">
        <v>23</v>
      </c>
      <c r="I10" s="2">
        <f>C7</f>
        <v>4</v>
      </c>
      <c r="J10" s="2" t="s">
        <v>1</v>
      </c>
      <c r="K10" s="2">
        <f>C14</f>
        <v>5329</v>
      </c>
      <c r="L10" s="2" t="s">
        <v>9</v>
      </c>
      <c r="M10" s="2">
        <f>I10*K10</f>
        <v>21316</v>
      </c>
      <c r="N10" t="s">
        <v>28</v>
      </c>
    </row>
    <row r="11" spans="2:14" x14ac:dyDescent="0.25">
      <c r="B11" s="3" t="s">
        <v>4</v>
      </c>
      <c r="C11" s="5">
        <v>303.10000000000002</v>
      </c>
      <c r="D11" s="3" t="s">
        <v>5</v>
      </c>
      <c r="H11" s="3"/>
      <c r="I11" s="10"/>
      <c r="J11" s="10"/>
      <c r="K11" s="10"/>
      <c r="L11" s="10"/>
      <c r="M11" s="10"/>
      <c r="N11" s="3"/>
    </row>
    <row r="12" spans="2:14" ht="18.75" x14ac:dyDescent="0.3">
      <c r="B12" s="3" t="s">
        <v>7</v>
      </c>
      <c r="C12" s="6">
        <v>-1250</v>
      </c>
      <c r="D12" s="3" t="s">
        <v>9</v>
      </c>
      <c r="E12" s="7">
        <v>-1185</v>
      </c>
      <c r="F12" s="3" t="s">
        <v>9</v>
      </c>
      <c r="H12" s="3" t="s">
        <v>22</v>
      </c>
      <c r="I12" s="11">
        <f>SUM(I9:I11)</f>
        <v>589.70000000000005</v>
      </c>
      <c r="J12" s="2" t="s">
        <v>1</v>
      </c>
      <c r="K12" s="11">
        <f>M12/I12</f>
        <v>395.49296252331692</v>
      </c>
      <c r="L12" s="2" t="s">
        <v>9</v>
      </c>
      <c r="M12" s="2">
        <f>SUM(M9:M11)</f>
        <v>233222.2</v>
      </c>
      <c r="N12" t="s">
        <v>28</v>
      </c>
    </row>
    <row r="13" spans="2:14" x14ac:dyDescent="0.25">
      <c r="B13" s="3" t="s">
        <v>8</v>
      </c>
      <c r="C13" s="6">
        <v>80</v>
      </c>
      <c r="D13" s="3" t="s">
        <v>9</v>
      </c>
      <c r="E13" s="7"/>
      <c r="F13" s="3"/>
    </row>
    <row r="14" spans="2:14" x14ac:dyDescent="0.25">
      <c r="B14" s="3" t="s">
        <v>10</v>
      </c>
      <c r="C14" s="6">
        <v>5329</v>
      </c>
      <c r="D14" s="3" t="s">
        <v>9</v>
      </c>
      <c r="E14" s="7"/>
      <c r="F14" s="3"/>
      <c r="I14" s="2" t="s">
        <v>31</v>
      </c>
    </row>
    <row r="15" spans="2:14" ht="18.75" x14ac:dyDescent="0.3">
      <c r="B15" s="3" t="s">
        <v>11</v>
      </c>
      <c r="C15" s="12">
        <v>234</v>
      </c>
      <c r="D15" s="3" t="s">
        <v>9</v>
      </c>
      <c r="E15" s="7"/>
      <c r="F15" s="3"/>
    </row>
    <row r="16" spans="2:14" ht="18.75" x14ac:dyDescent="0.3">
      <c r="B16" s="3" t="s">
        <v>12</v>
      </c>
      <c r="C16" s="12">
        <v>469</v>
      </c>
      <c r="D16" s="3" t="s">
        <v>9</v>
      </c>
      <c r="E16" s="7"/>
      <c r="F16" s="3"/>
    </row>
    <row r="17" spans="2:6" x14ac:dyDescent="0.25">
      <c r="B17" s="3" t="s">
        <v>13</v>
      </c>
      <c r="C17" s="6">
        <v>318</v>
      </c>
      <c r="D17" s="3" t="s">
        <v>9</v>
      </c>
      <c r="E17" s="8">
        <f>(($C17-$C$15)/($C$16-$C$15))*100</f>
        <v>35.744680851063833</v>
      </c>
      <c r="F17" s="3" t="s">
        <v>21</v>
      </c>
    </row>
    <row r="18" spans="2:6" x14ac:dyDescent="0.25">
      <c r="B18" s="3" t="s">
        <v>14</v>
      </c>
      <c r="C18" s="6">
        <v>343</v>
      </c>
      <c r="D18" s="3" t="s">
        <v>9</v>
      </c>
      <c r="E18" s="8">
        <f>(($C18-$C$15)/($C$16-$C$15))*100</f>
        <v>46.382978723404257</v>
      </c>
      <c r="F18" s="3" t="s">
        <v>21</v>
      </c>
    </row>
    <row r="19" spans="2:6" x14ac:dyDescent="0.25">
      <c r="B19" s="3" t="s">
        <v>15</v>
      </c>
      <c r="C19" s="6">
        <v>386</v>
      </c>
      <c r="D19" s="3" t="s">
        <v>9</v>
      </c>
      <c r="E19" s="8">
        <f>(($C19-$C$15)/($C$16-$C$15))*100</f>
        <v>64.680851063829792</v>
      </c>
      <c r="F19" s="3" t="s">
        <v>21</v>
      </c>
    </row>
  </sheetData>
  <conditionalFormatting sqref="K12">
    <cfRule type="colorScale" priority="2">
      <colorScale>
        <cfvo type="num" val="$C$17"/>
        <cfvo type="num" val="$C$18"/>
        <cfvo type="num" val="$C$16"/>
        <color rgb="FFFFC000"/>
        <color rgb="FF92D050"/>
        <color rgb="FFFF0000"/>
      </colorScale>
    </cfRule>
  </conditionalFormatting>
  <conditionalFormatting sqref="I12">
    <cfRule type="colorScale" priority="1">
      <colorScale>
        <cfvo type="min"/>
        <cfvo type="num" val="$C$9"/>
        <cfvo type="num" val="$C$8"/>
        <color rgb="FFFF7128"/>
        <color rgb="FF92D050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Bjorklund Matti</dc:creator>
  <cp:lastModifiedBy>Bjorklund Matti</cp:lastModifiedBy>
  <dcterms:created xsi:type="dcterms:W3CDTF">2018-05-13T13:59:09Z</dcterms:created>
  <dcterms:modified xsi:type="dcterms:W3CDTF">2018-05-13T15:39:34Z</dcterms:modified>
</cp:coreProperties>
</file>